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Sever\2024\1. III_3742 Cetkovice\"/>
    </mc:Choice>
  </mc:AlternateContent>
  <xr:revisionPtr revIDLastSave="0" documentId="13_ncr:1_{ED321803-8E06-4589-AF41-04DEE2B995A9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201'!$A$1:$I$46</definedName>
  </definedNames>
  <calcPr calcId="191029"/>
  <webPublishing codePage="0"/>
</workbook>
</file>

<file path=xl/calcChain.xml><?xml version="1.0" encoding="utf-8"?>
<calcChain xmlns="http://schemas.openxmlformats.org/spreadsheetml/2006/main">
  <c r="I39" i="4" l="1"/>
  <c r="O39" i="4" s="1"/>
  <c r="I35" i="4" l="1"/>
  <c r="O35" i="4" l="1"/>
  <c r="I22" i="3"/>
  <c r="O22" i="3" s="1"/>
  <c r="I25" i="4" l="1"/>
  <c r="O25" i="4" s="1"/>
  <c r="I30" i="4" l="1"/>
  <c r="Q29" i="4" s="1"/>
  <c r="O30" i="4" l="1"/>
  <c r="I29" i="4"/>
  <c r="I43" i="4"/>
  <c r="Q34" i="4" s="1"/>
  <c r="I21" i="4"/>
  <c r="I17" i="4"/>
  <c r="O17" i="4" s="1"/>
  <c r="I13" i="4"/>
  <c r="O13" i="4" s="1"/>
  <c r="I9" i="4"/>
  <c r="R29" i="4" l="1"/>
  <c r="O29" i="4" s="1"/>
  <c r="Q8" i="4"/>
  <c r="I8" i="4" s="1"/>
  <c r="O9" i="4"/>
  <c r="R8" i="4" s="1"/>
  <c r="O21" i="4"/>
  <c r="O43" i="4"/>
  <c r="R34" i="4" s="1"/>
  <c r="I34" i="4"/>
  <c r="I3" i="4" l="1"/>
  <c r="C11" i="2" s="1"/>
  <c r="O8" i="4"/>
  <c r="O34" i="4"/>
  <c r="I18" i="3"/>
  <c r="O18" i="3" s="1"/>
  <c r="I14" i="3"/>
  <c r="I10" i="3"/>
  <c r="O10" i="3" l="1"/>
  <c r="R9" i="3" s="1"/>
  <c r="Q9" i="3"/>
  <c r="I9" i="3" s="1"/>
  <c r="I3" i="3" s="1"/>
  <c r="C10" i="2" s="1"/>
  <c r="O2" i="4"/>
  <c r="D11" i="2" s="1"/>
  <c r="O14" i="3"/>
  <c r="O9" i="3" l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<sst xmlns="http://schemas.openxmlformats.org/spreadsheetml/2006/main" count="248" uniqueCount="116">
  <si>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</si>
  <si>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</si>
  <si>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</si>
  <si>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</si>
  <si>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</si>
  <si>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</si>
  <si>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</si>
  <si>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</si>
  <si>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</si>
  <si>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</si>
  <si>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</si>
  <si>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</si>
  <si>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</si>
  <si>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</si>
  <si>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</si>
  <si>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</si>
  <si>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</si>
  <si>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</si>
  <si>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</si>
  <si>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</si>
  <si>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</si>
  <si>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</si>
  <si>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</si>
  <si>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</si>
  <si>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</si>
  <si>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</si>
  <si>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</si>
  <si>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</si>
  <si>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</si>
  <si>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</si>
  <si>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</si>
  <si>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</si>
  <si>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</si>
  <si>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</si>
  <si>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</si>
  <si>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</si>
  <si>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</si>
  <si>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</si>
  <si>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</si>
  <si>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</si>
  <si>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</si>
  <si>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</si>
  <si>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</si>
  <si>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</si>
  <si>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</si>
  <si>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</si>
  <si>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</si>
  <si>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</si>
  <si>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</si>
  <si>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</si>
  <si>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</si>
  <si>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</si>
  <si>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</si>
  <si>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</si>
  <si>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</si>
  <si>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</si>
  <si>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</si>
  <si>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</si>
  <si>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</si>
  <si>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</si>
  <si>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</si>
  <si>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</si>
  <si>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</si>
  <si>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</si>
  <si>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</si>
  <si>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</si>
  <si>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</si>
  <si>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</si>
  <si>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</si>
  <si>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</si>
  <si>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</si>
  <si>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</si>
  <si>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</si>
  <si>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</si>
  <si>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</si>
  <si>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</si>
  <si>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</si>
  <si>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</si>
  <si>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</si>
  <si>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</si>
  <si>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</si>
  <si>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</si>
  <si>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</si>
  <si>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</si>
  <si>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</si>
  <si>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</si>
  <si>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</si>
  <si>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sanovaných ploch líce opěr a křídel, podhledu a boků nosné konstrukce a obou říms</t>
  </si>
  <si>
    <t>SPÁROVÁNÍ STARÉHO ZDIVA CEMENTOVOU MALTOU</t>
  </si>
  <si>
    <t>položka zahrnuje: dodávku veškerého materiálu potřebného pro předepsanou úpravu v předepsané kvalitě, vyčištění spar (vyškrábání), vypláchnutí spar vodou, očištění povrchu spárování, odklizení suti a přebytečného materiálu,                                                     potřebná lešení</t>
  </si>
  <si>
    <t>Propust</t>
  </si>
  <si>
    <t>00010</t>
  </si>
  <si>
    <t>Hlavní prohlídka propustku prováděná při uvedení stavby do provozu - popsáno v obchodních podmínkách</t>
  </si>
  <si>
    <t>vč. vložení do BMS</t>
  </si>
  <si>
    <t xml:space="preserve">Plocha říms (0,10+0,30+0,50+0,10)*7,2*2=14,400 [A] 
</t>
  </si>
  <si>
    <t>Sanace podhledu a boků nosné konstrukce</t>
  </si>
  <si>
    <t xml:space="preserve">Podhled a boky nosné konstrukce (0,20+7,50+0,20)*1,90=15,010 [A] </t>
  </si>
  <si>
    <t>Sanace podhledu a boků nosné konstrukce + obě římsy</t>
  </si>
  <si>
    <t>Podhled a boky nosné konstrukce (0,20+7,50+0,20)*1,90=15,010 [A]  
Plocha říms (0,10+0,30+0,50+0,10)*7,2*2=14,400  [B]                                                                             Celkem: A+B=29,410 [C]</t>
  </si>
  <si>
    <t>Sanace výztuže podhledu a boků nosné konstrukce 25% plochy</t>
  </si>
  <si>
    <t xml:space="preserve">Podhled a boky nosné konstrukce 0,25*(0,20+7,50+0,20)*1,90=3,753 [A] </t>
  </si>
  <si>
    <t>Líce obou opěr a všech křídel</t>
  </si>
  <si>
    <t>Opěry 2,3*7,5*2=34,500 [A]  
Křídla 2,65*2,5/2*4=13,250  [B]                                                                             Celkem: A+B=47,750 [C]</t>
  </si>
  <si>
    <t>Podhled a boky nosné konstrukce (0,20+7,50+0,20)*1,90=15,010 [A] 
Líce opěr 2,3*7,5*2=34,500 [B] 
Líce křídel 2,65*2,5/2*4=13,250 [C] 
Římsy (0,10+0,30+0,50+0,10)*7,2*2=14,400 [D] 
Celkem: A+B+C+D=77,160 [E]</t>
  </si>
  <si>
    <t>9112B1</t>
  </si>
  <si>
    <t>ZÁBRADLÍ MOSTNÍ SE SVISLOU VÝPLNÍ - DODÁVKA A MONTÁŽ</t>
  </si>
  <si>
    <t>M</t>
  </si>
  <si>
    <t>Ocelové bezpečnostní zábradlí se svislou výplní, vč. PKO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</si>
  <si>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</si>
  <si>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9112B3</t>
  </si>
  <si>
    <t>ZÁBRADLÍ MOSTNÍ SE SVISLOU VÝPLNÍ - DEMONTÁŽ S PŘESUNEM</t>
  </si>
  <si>
    <t>Demontáž zábradlí, odvoz a likvidace v režii zhotovitele</t>
  </si>
  <si>
    <t>položka zahrnuje:  
- demontáž a odstranění zařízení  
- jeho odvoz na předepsané místo</t>
  </si>
  <si>
    <t xml:space="preserve">Zábradlí na obou římsách 7,0*2=14,000 [A] 
</t>
  </si>
  <si>
    <t>Stavba: III/3742 Cetkovice, propust za obcí v km 1,132</t>
  </si>
  <si>
    <t xml:space="preserve"> III/3742 Cetkovice, propust za obcí v km 1,132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</si>
</sst>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0" fillId="4" borderId="1" xfId="6" applyNumberFormat="1" applyFont="1" applyFill="1" applyBorder="1" applyAlignment="1">
      <alignment horizontal="center"/>
    </xf>
    <xf numFmtId="0" fontId="14" fillId="0" borderId="1" xfId="6" applyFont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6"/>
      <c r="B1" s="22"/>
      <c r="C1" s="22"/>
      <c r="D1" s="22"/>
      <c r="E1" s="22"/>
    </row>
    <row r="2" spans="1:5" ht="12.75" customHeight="1" x14ac:dyDescent="0.2">
      <c r="A2" s="96"/>
      <c r="B2" s="97" t="s">
        <v>44</v>
      </c>
      <c r="C2" s="22"/>
      <c r="D2" s="22"/>
      <c r="E2" s="22"/>
    </row>
    <row r="3" spans="1:5" ht="20.100000000000001" customHeight="1" x14ac:dyDescent="0.2">
      <c r="A3" s="96"/>
      <c r="B3" s="96"/>
      <c r="C3" s="22"/>
      <c r="D3" s="22"/>
      <c r="E3" s="22"/>
    </row>
    <row r="4" spans="1:5" ht="20.100000000000001" customHeight="1" x14ac:dyDescent="0.2">
      <c r="A4" s="22"/>
      <c r="B4" s="98" t="s">
        <v>114</v>
      </c>
      <c r="C4" s="96"/>
      <c r="D4" s="96"/>
      <c r="E4" s="22"/>
    </row>
    <row r="5" spans="1:5" ht="12.75" customHeight="1" x14ac:dyDescent="0.2">
      <c r="A5" s="22"/>
      <c r="B5" s="96" t="s">
        <v>45</v>
      </c>
      <c r="C5" s="96"/>
      <c r="D5" s="96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90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0"/>
      <c r="D3" s="96"/>
      <c r="E3" s="69" t="s">
        <v>115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100" t="s">
        <v>59</v>
      </c>
      <c r="D4" s="96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1"/>
      <c r="D5" s="10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9" t="s">
        <v>14</v>
      </c>
      <c r="B6" s="99" t="s">
        <v>16</v>
      </c>
      <c r="C6" s="99" t="s">
        <v>18</v>
      </c>
      <c r="D6" s="99" t="s">
        <v>61</v>
      </c>
      <c r="E6" s="99" t="s">
        <v>20</v>
      </c>
      <c r="F6" s="99" t="s">
        <v>22</v>
      </c>
      <c r="G6" s="99" t="s">
        <v>24</v>
      </c>
      <c r="H6" s="99" t="s">
        <v>62</v>
      </c>
      <c r="I6" s="99"/>
    </row>
    <row r="7" spans="1:18" ht="12.75" customHeight="1" x14ac:dyDescent="0.2">
      <c r="A7" s="99"/>
      <c r="B7" s="99"/>
      <c r="C7" s="99"/>
      <c r="D7" s="99"/>
      <c r="E7" s="99"/>
      <c r="F7" s="99"/>
      <c r="G7" s="9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3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3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64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5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  <row r="22" spans="1:16" customFormat="1" ht="25.5" x14ac:dyDescent="0.2">
      <c r="A22" s="8" t="s">
        <v>33</v>
      </c>
      <c r="B22" s="11">
        <v>4</v>
      </c>
      <c r="C22" s="11" t="s">
        <v>91</v>
      </c>
      <c r="D22" s="8" t="s">
        <v>63</v>
      </c>
      <c r="E22" s="12" t="s">
        <v>92</v>
      </c>
      <c r="F22" s="13" t="s">
        <v>64</v>
      </c>
      <c r="G22" s="14">
        <v>1</v>
      </c>
      <c r="H22" s="93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93</v>
      </c>
    </row>
    <row r="24" spans="1:16" customFormat="1" x14ac:dyDescent="0.2">
      <c r="A24" s="18" t="s">
        <v>36</v>
      </c>
      <c r="E24" s="94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6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3" width="9.140625" style="71"/>
    <col min="14" max="14" width="0" style="71" hidden="1" customWidth="1"/>
    <col min="15" max="16" width="9.140625" style="71" hidden="1" customWidth="1"/>
    <col min="17" max="17" width="10.7109375" style="71" hidden="1" customWidth="1"/>
    <col min="18" max="18" width="9.140625" style="71" hidden="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0+O8+O34+O29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04"/>
      <c r="D3" s="105"/>
      <c r="E3" s="69" t="s">
        <v>115</v>
      </c>
      <c r="F3" s="67"/>
      <c r="G3" s="3"/>
      <c r="H3" s="2" t="s">
        <v>55</v>
      </c>
      <c r="I3" s="21">
        <f>0+I8+I34+I29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06" t="s">
        <v>55</v>
      </c>
      <c r="D4" s="107"/>
      <c r="E4" s="6" t="s">
        <v>90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03" t="s">
        <v>14</v>
      </c>
      <c r="B5" s="103" t="s">
        <v>16</v>
      </c>
      <c r="C5" s="103" t="s">
        <v>18</v>
      </c>
      <c r="D5" s="103" t="s">
        <v>19</v>
      </c>
      <c r="E5" s="103" t="s">
        <v>20</v>
      </c>
      <c r="F5" s="103" t="s">
        <v>22</v>
      </c>
      <c r="G5" s="103" t="s">
        <v>24</v>
      </c>
      <c r="H5" s="103" t="s">
        <v>26</v>
      </c>
      <c r="I5" s="103"/>
      <c r="O5" s="71" t="s">
        <v>10</v>
      </c>
      <c r="P5" s="71" t="s">
        <v>12</v>
      </c>
    </row>
    <row r="6" spans="1:18" ht="12.75" customHeight="1" x14ac:dyDescent="0.2">
      <c r="A6" s="103"/>
      <c r="B6" s="103"/>
      <c r="C6" s="103"/>
      <c r="D6" s="103"/>
      <c r="E6" s="103"/>
      <c r="F6" s="103"/>
      <c r="G6" s="103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0+I9+I13+I17+I21+I25</f>
        <v>0</v>
      </c>
      <c r="R8" s="71">
        <f>0+O9+O13+O17+O21+O25</f>
        <v>0</v>
      </c>
    </row>
    <row r="9" spans="1:18" x14ac:dyDescent="0.2">
      <c r="A9" s="8" t="s">
        <v>33</v>
      </c>
      <c r="B9" s="11">
        <v>1</v>
      </c>
      <c r="C9" s="11" t="s">
        <v>39</v>
      </c>
      <c r="D9" s="8" t="s">
        <v>5</v>
      </c>
      <c r="E9" s="75" t="s">
        <v>40</v>
      </c>
      <c r="F9" s="13" t="s">
        <v>34</v>
      </c>
      <c r="G9" s="14">
        <v>29.41</v>
      </c>
      <c r="H9" s="15">
        <v>0</v>
      </c>
      <c r="I9" s="15">
        <f>ROUND(ROUND(H9,2)*ROUND(G9,3),2)</f>
        <v>0</v>
      </c>
      <c r="O9" s="71">
        <f>(I9*21)/100</f>
        <v>0</v>
      </c>
      <c r="P9" s="71" t="s">
        <v>12</v>
      </c>
    </row>
    <row r="10" spans="1:18" x14ac:dyDescent="0.2">
      <c r="A10" s="16" t="s">
        <v>35</v>
      </c>
      <c r="E10" s="17" t="s">
        <v>97</v>
      </c>
    </row>
    <row r="11" spans="1:18" ht="38.25" x14ac:dyDescent="0.2">
      <c r="A11" s="18" t="s">
        <v>36</v>
      </c>
      <c r="E11" s="19" t="s">
        <v>98</v>
      </c>
    </row>
    <row r="12" spans="1:18" ht="76.5" x14ac:dyDescent="0.2">
      <c r="A12" s="71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73</v>
      </c>
      <c r="D13" s="8" t="s">
        <v>5</v>
      </c>
      <c r="E13" s="75" t="s">
        <v>74</v>
      </c>
      <c r="F13" s="13" t="s">
        <v>34</v>
      </c>
      <c r="G13" s="14">
        <v>15.01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74" t="s">
        <v>95</v>
      </c>
    </row>
    <row r="15" spans="1:18" x14ac:dyDescent="0.2">
      <c r="A15" s="18" t="s">
        <v>36</v>
      </c>
      <c r="E15" s="19" t="s">
        <v>96</v>
      </c>
    </row>
    <row r="16" spans="1:18" ht="76.5" x14ac:dyDescent="0.2">
      <c r="A16" s="71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75</v>
      </c>
      <c r="D17" s="8" t="s">
        <v>5</v>
      </c>
      <c r="E17" s="75" t="s">
        <v>76</v>
      </c>
      <c r="F17" s="13" t="s">
        <v>34</v>
      </c>
      <c r="G17" s="14">
        <v>29.41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17" t="s">
        <v>97</v>
      </c>
    </row>
    <row r="19" spans="1:18" ht="38.25" customHeight="1" x14ac:dyDescent="0.2">
      <c r="A19" s="18" t="s">
        <v>36</v>
      </c>
      <c r="E19" s="19" t="s">
        <v>98</v>
      </c>
    </row>
    <row r="20" spans="1:18" ht="76.5" x14ac:dyDescent="0.2">
      <c r="A20" s="71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77</v>
      </c>
      <c r="D21" s="8" t="s">
        <v>5</v>
      </c>
      <c r="E21" s="75" t="s">
        <v>78</v>
      </c>
      <c r="F21" s="13" t="s">
        <v>34</v>
      </c>
      <c r="G21" s="14">
        <v>3.7530000000000001</v>
      </c>
      <c r="H21" s="15">
        <v>0</v>
      </c>
      <c r="I21" s="15">
        <f>ROUND(ROUND(H21,2)*ROUND(G21,3),2)</f>
        <v>0</v>
      </c>
      <c r="O21" s="71">
        <f>(I21*21)/100</f>
        <v>0</v>
      </c>
      <c r="P21" s="71" t="s">
        <v>12</v>
      </c>
    </row>
    <row r="22" spans="1:18" x14ac:dyDescent="0.2">
      <c r="A22" s="16" t="s">
        <v>35</v>
      </c>
      <c r="E22" s="74" t="s">
        <v>99</v>
      </c>
    </row>
    <row r="23" spans="1:18" x14ac:dyDescent="0.2">
      <c r="A23" s="18" t="s">
        <v>36</v>
      </c>
      <c r="E23" s="19" t="s">
        <v>100</v>
      </c>
    </row>
    <row r="24" spans="1:18" ht="63.75" x14ac:dyDescent="0.2">
      <c r="A24" s="71" t="s">
        <v>37</v>
      </c>
      <c r="E24" s="17" t="s">
        <v>79</v>
      </c>
    </row>
    <row r="25" spans="1:18" customFormat="1" x14ac:dyDescent="0.2">
      <c r="A25" s="8" t="s">
        <v>33</v>
      </c>
      <c r="B25" s="11">
        <v>5</v>
      </c>
      <c r="C25" s="11">
        <v>62745</v>
      </c>
      <c r="D25" s="8" t="s">
        <v>5</v>
      </c>
      <c r="E25" s="75" t="s">
        <v>88</v>
      </c>
      <c r="F25" s="13" t="s">
        <v>34</v>
      </c>
      <c r="G25" s="14">
        <v>47.75</v>
      </c>
      <c r="H25" s="15">
        <v>0</v>
      </c>
      <c r="I25" s="15">
        <f>ROUND(ROUND(H25,2)*ROUND(G25,3),2)</f>
        <v>0</v>
      </c>
      <c r="O25">
        <f>(I25*21)/100</f>
        <v>0</v>
      </c>
      <c r="P25" t="s">
        <v>12</v>
      </c>
    </row>
    <row r="26" spans="1:18" customFormat="1" x14ac:dyDescent="0.2">
      <c r="A26" s="16" t="s">
        <v>35</v>
      </c>
      <c r="E26" s="74" t="s">
        <v>101</v>
      </c>
    </row>
    <row r="27" spans="1:18" customFormat="1" ht="38.25" customHeight="1" x14ac:dyDescent="0.2">
      <c r="A27" s="18" t="s">
        <v>36</v>
      </c>
      <c r="E27" s="19" t="s">
        <v>102</v>
      </c>
    </row>
    <row r="28" spans="1:18" customFormat="1" ht="51" x14ac:dyDescent="0.2">
      <c r="A28" t="s">
        <v>37</v>
      </c>
      <c r="E28" s="17" t="s">
        <v>89</v>
      </c>
    </row>
    <row r="29" spans="1:18" s="80" customFormat="1" ht="12.75" customHeight="1" x14ac:dyDescent="0.2">
      <c r="A29" s="76" t="s">
        <v>31</v>
      </c>
      <c r="B29" s="76"/>
      <c r="C29" s="77" t="s">
        <v>82</v>
      </c>
      <c r="D29" s="76"/>
      <c r="E29" s="78" t="s">
        <v>83</v>
      </c>
      <c r="F29" s="76"/>
      <c r="G29" s="76"/>
      <c r="H29" s="76"/>
      <c r="I29" s="79">
        <f>0+Q29</f>
        <v>0</v>
      </c>
      <c r="O29" s="80">
        <f>0+R29</f>
        <v>0</v>
      </c>
      <c r="Q29" s="81">
        <f>0+I30</f>
        <v>0</v>
      </c>
      <c r="R29" s="80">
        <f>0+O30</f>
        <v>0</v>
      </c>
    </row>
    <row r="30" spans="1:18" s="80" customFormat="1" x14ac:dyDescent="0.2">
      <c r="A30" s="82" t="s">
        <v>33</v>
      </c>
      <c r="B30" s="83">
        <v>6</v>
      </c>
      <c r="C30" s="83" t="s">
        <v>84</v>
      </c>
      <c r="D30" s="82" t="s">
        <v>5</v>
      </c>
      <c r="E30" s="84" t="s">
        <v>85</v>
      </c>
      <c r="F30" s="85" t="s">
        <v>34</v>
      </c>
      <c r="G30" s="86">
        <v>14.4</v>
      </c>
      <c r="H30" s="87">
        <v>0</v>
      </c>
      <c r="I30" s="88">
        <f>ROUND(ROUND(H30,2)*ROUND(G30,3),2)</f>
        <v>0</v>
      </c>
      <c r="O30" s="80">
        <f>(I30*21)/100</f>
        <v>0</v>
      </c>
      <c r="P30" s="80" t="s">
        <v>12</v>
      </c>
    </row>
    <row r="31" spans="1:18" s="80" customFormat="1" x14ac:dyDescent="0.2">
      <c r="A31" s="89" t="s">
        <v>35</v>
      </c>
      <c r="E31" s="74" t="s">
        <v>81</v>
      </c>
    </row>
    <row r="32" spans="1:18" s="80" customFormat="1" ht="12.75" customHeight="1" x14ac:dyDescent="0.2">
      <c r="A32" s="90" t="s">
        <v>36</v>
      </c>
      <c r="E32" s="19" t="s">
        <v>94</v>
      </c>
    </row>
    <row r="33" spans="1:18" s="80" customFormat="1" ht="51" x14ac:dyDescent="0.2">
      <c r="A33" s="80" t="s">
        <v>37</v>
      </c>
      <c r="E33" s="91" t="s">
        <v>86</v>
      </c>
    </row>
    <row r="34" spans="1:18" ht="12.75" customHeight="1" x14ac:dyDescent="0.2">
      <c r="A34" s="68" t="s">
        <v>31</v>
      </c>
      <c r="B34" s="68"/>
      <c r="C34" s="9" t="s">
        <v>28</v>
      </c>
      <c r="D34" s="68"/>
      <c r="E34" s="20" t="s">
        <v>42</v>
      </c>
      <c r="F34" s="68"/>
      <c r="G34" s="68"/>
      <c r="H34" s="68"/>
      <c r="I34" s="10">
        <f>0+Q34</f>
        <v>0</v>
      </c>
      <c r="O34" s="71">
        <f>0+R34</f>
        <v>0</v>
      </c>
      <c r="Q34" s="72">
        <f>0+I43+I35+I39</f>
        <v>0</v>
      </c>
      <c r="R34" s="71">
        <f>0+O43+O39+O35</f>
        <v>0</v>
      </c>
    </row>
    <row r="35" spans="1:18" s="80" customFormat="1" x14ac:dyDescent="0.2">
      <c r="A35" s="82" t="s">
        <v>33</v>
      </c>
      <c r="B35" s="83">
        <v>7</v>
      </c>
      <c r="C35" s="83" t="s">
        <v>104</v>
      </c>
      <c r="D35" s="82" t="s">
        <v>5</v>
      </c>
      <c r="E35" s="84" t="s">
        <v>105</v>
      </c>
      <c r="F35" s="85" t="s">
        <v>106</v>
      </c>
      <c r="G35" s="86">
        <v>14</v>
      </c>
      <c r="H35" s="87">
        <v>0</v>
      </c>
      <c r="I35" s="88">
        <f>ROUND(ROUND(H35,2)*ROUND(G35,3),2)</f>
        <v>0</v>
      </c>
      <c r="O35" s="80">
        <f>(I35*21)/100</f>
        <v>0</v>
      </c>
      <c r="P35" s="80" t="s">
        <v>12</v>
      </c>
    </row>
    <row r="36" spans="1:18" s="80" customFormat="1" x14ac:dyDescent="0.2">
      <c r="A36" s="89" t="s">
        <v>35</v>
      </c>
      <c r="E36" s="91" t="s">
        <v>107</v>
      </c>
    </row>
    <row r="37" spans="1:18" s="80" customFormat="1" ht="12.75" customHeight="1" x14ac:dyDescent="0.2">
      <c r="A37" s="90" t="s">
        <v>36</v>
      </c>
      <c r="E37" s="95" t="s">
        <v>113</v>
      </c>
    </row>
    <row r="38" spans="1:18" s="80" customFormat="1" ht="63.75" x14ac:dyDescent="0.2">
      <c r="A38" s="80" t="s">
        <v>37</v>
      </c>
      <c r="E38" s="91" t="s">
        <v>108</v>
      </c>
    </row>
    <row r="39" spans="1:18" s="80" customFormat="1" x14ac:dyDescent="0.2">
      <c r="A39" s="82" t="s">
        <v>33</v>
      </c>
      <c r="B39" s="83">
        <v>8</v>
      </c>
      <c r="C39" s="83" t="s">
        <v>109</v>
      </c>
      <c r="D39" s="82" t="s">
        <v>5</v>
      </c>
      <c r="E39" s="84" t="s">
        <v>110</v>
      </c>
      <c r="F39" s="85" t="s">
        <v>106</v>
      </c>
      <c r="G39" s="86">
        <v>14</v>
      </c>
      <c r="H39" s="87">
        <v>0</v>
      </c>
      <c r="I39" s="88">
        <f>ROUND(ROUND(H39,2)*ROUND(G39,3),2)</f>
        <v>0</v>
      </c>
      <c r="O39" s="80">
        <f>(I39*21)/100</f>
        <v>0</v>
      </c>
      <c r="P39" s="80" t="s">
        <v>12</v>
      </c>
    </row>
    <row r="40" spans="1:18" s="80" customFormat="1" x14ac:dyDescent="0.2">
      <c r="A40" s="89" t="s">
        <v>35</v>
      </c>
      <c r="E40" s="91" t="s">
        <v>111</v>
      </c>
    </row>
    <row r="41" spans="1:18" s="80" customFormat="1" ht="12.75" customHeight="1" x14ac:dyDescent="0.2">
      <c r="A41" s="90" t="s">
        <v>36</v>
      </c>
      <c r="E41" s="95" t="s">
        <v>113</v>
      </c>
    </row>
    <row r="42" spans="1:18" s="80" customFormat="1" ht="38.25" x14ac:dyDescent="0.2">
      <c r="A42" s="80" t="s">
        <v>37</v>
      </c>
      <c r="E42" s="91" t="s">
        <v>112</v>
      </c>
    </row>
    <row r="43" spans="1:18" x14ac:dyDescent="0.2">
      <c r="A43" s="8" t="s">
        <v>33</v>
      </c>
      <c r="B43" s="11">
        <v>9</v>
      </c>
      <c r="C43" s="11">
        <v>938543</v>
      </c>
      <c r="D43" s="8" t="s">
        <v>5</v>
      </c>
      <c r="E43" s="92" t="s">
        <v>80</v>
      </c>
      <c r="F43" s="13" t="s">
        <v>34</v>
      </c>
      <c r="G43" s="14">
        <v>77.16</v>
      </c>
      <c r="H43" s="15">
        <v>0</v>
      </c>
      <c r="I43" s="15">
        <f>ROUND(ROUND(H43,2)*ROUND(G43,3),2)</f>
        <v>0</v>
      </c>
      <c r="O43" s="71">
        <f>(I43*21)/100</f>
        <v>0</v>
      </c>
      <c r="P43" s="71" t="s">
        <v>12</v>
      </c>
    </row>
    <row r="44" spans="1:18" ht="25.5" x14ac:dyDescent="0.2">
      <c r="A44" s="16" t="s">
        <v>35</v>
      </c>
      <c r="E44" s="17" t="s">
        <v>87</v>
      </c>
    </row>
    <row r="45" spans="1:18" ht="63.75" customHeight="1" x14ac:dyDescent="0.2">
      <c r="A45" s="18" t="s">
        <v>36</v>
      </c>
      <c r="E45" s="19" t="s">
        <v>103</v>
      </c>
    </row>
    <row r="46" spans="1:18" ht="25.5" x14ac:dyDescent="0.2">
      <c r="A46" s="71" t="s">
        <v>37</v>
      </c>
      <c r="E46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2024-08-14T10:33:40Z</cp:lastPrinted>
  <dcterms:created xsi:type="dcterms:W3CDTF">2022-04-28T07:44:59Z</dcterms:created>
  <dcterms:modified xsi:type="dcterms:W3CDTF">2024-08-14T10:33:56Z</dcterms:modified>
  <cp:category/>
  <cp:contentStatus/>
</cp:coreProperties>
</file>